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52" activeTab="1"/>
  </bookViews>
  <sheets>
    <sheet name="FO_calcul" sheetId="1" r:id="rId1"/>
    <sheet name="Exemple" sheetId="2" r:id="rId2"/>
  </sheets>
  <definedNames>
    <definedName name="_xlnm.Print_Area" localSheetId="1">'Exemple'!$B$1:$M$28</definedName>
    <definedName name="_xlnm.Print_Area" localSheetId="0">'FO_calcul'!$B$1:$O$20</definedName>
  </definedNames>
  <calcPr fullCalcOnLoad="1"/>
</workbook>
</file>

<file path=xl/sharedStrings.xml><?xml version="1.0" encoding="utf-8"?>
<sst xmlns="http://schemas.openxmlformats.org/spreadsheetml/2006/main" count="151" uniqueCount="65">
  <si>
    <t>Total</t>
  </si>
  <si>
    <t>-</t>
  </si>
  <si>
    <t>Cout initiale:  Chemin non-gravelé</t>
  </si>
  <si>
    <t>Cout initiale: Chemin gravelé</t>
  </si>
  <si>
    <t>xxxxx</t>
  </si>
  <si>
    <t xml:space="preserve">Classe </t>
  </si>
  <si>
    <t>Montant admissible</t>
  </si>
  <si>
    <t>Gravelé
oui/non</t>
  </si>
  <si>
    <t>oui</t>
  </si>
  <si>
    <t>non</t>
  </si>
  <si>
    <t>Amortissement 
%</t>
  </si>
  <si>
    <t>Coût construction
$</t>
  </si>
  <si>
    <t>Crédit d'impôt
%</t>
  </si>
  <si>
    <t>Coût après crédit
  $</t>
  </si>
  <si>
    <t>Valeur nette
 $</t>
  </si>
  <si>
    <t xml:space="preserve">Longueur 
(km)  </t>
  </si>
  <si>
    <t>Numéro
 attestation</t>
  </si>
  <si>
    <t>Année
 construction</t>
  </si>
  <si>
    <t>Année 
préjudice</t>
  </si>
  <si>
    <t>Numéro
 tronçon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</si>
  <si>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</si>
  <si>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</si>
  <si>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</si>
  <si>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</si>
  <si>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</si>
  <si>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</si>
  <si>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</si>
  <si>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</si>
  <si>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</si>
  <si>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</si>
  <si>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</si>
  <si>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</si>
  <si>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Indiquer le coût de construction initial total selon la longeur du chemin construit</t>
  </si>
  <si>
    <t>Numéro
tronçon</t>
  </si>
  <si>
    <t>Indiquer le numéro de tronçon en lien avec la carte</t>
  </si>
  <si>
    <t xml:space="preserve">Classe 3, 4 ou 5 selon la figure 9 du Guide de signalisation routière : </t>
  </si>
  <si>
    <t xml:space="preserve">Indiquer le pourcentage selon la grille présentée dans l'instruction </t>
  </si>
  <si>
    <r>
      <t xml:space="preserve">Indiquer </t>
    </r>
    <r>
      <rPr>
        <b/>
        <sz val="9"/>
        <rFont val="Arial"/>
        <family val="2"/>
      </rPr>
      <t>oui</t>
    </r>
    <r>
      <rPr>
        <sz val="9"/>
        <rFont val="Arial"/>
        <family val="2"/>
      </rPr>
      <t xml:space="preserve"> si le chemin est gravelé et </t>
    </r>
    <r>
      <rPr>
        <b/>
        <sz val="9"/>
        <rFont val="Arial"/>
        <family val="2"/>
      </rPr>
      <t>non</t>
    </r>
    <r>
      <rPr>
        <sz val="9"/>
        <rFont val="Arial"/>
        <family val="2"/>
      </rPr>
      <t xml:space="preserve"> s'il ne l'est pas</t>
    </r>
  </si>
  <si>
    <t xml:space="preserve">Date : </t>
  </si>
  <si>
    <t>Valeur après Amortissement 
%</t>
  </si>
  <si>
    <t>Nom secteur de vente</t>
  </si>
  <si>
    <t>Superficie sélectionnée par le BMMB (%)</t>
  </si>
  <si>
    <t>Formulaire de calcul du montant admissible pour des chemins forestiers
 dans des secteurs de vente du marché libre</t>
  </si>
  <si>
    <t>M</t>
  </si>
  <si>
    <t>Coût après aide financière
  $</t>
  </si>
  <si>
    <t>Indiquer le nom du secteur sélectionné ou vendu par le BMMB</t>
  </si>
  <si>
    <t>N</t>
  </si>
  <si>
    <t>Gravelé
(oui/non)</t>
  </si>
  <si>
    <t>Indiquer la longueur du tronçon demandé en km</t>
  </si>
  <si>
    <t xml:space="preserve">Demandeur (BGA): </t>
  </si>
  <si>
    <t xml:space="preserve">Rempli par:   </t>
  </si>
  <si>
    <t xml:space="preserve">Commentaires:  </t>
  </si>
  <si>
    <t>Indiquer l'année de sélection du secteur par le BMMB si connue</t>
  </si>
  <si>
    <t>Montant demandé sans amortissement</t>
  </si>
  <si>
    <t>Superficie sélectionnée par le BMMB (%) note O</t>
  </si>
  <si>
    <t>O</t>
  </si>
  <si>
    <t>Secteur</t>
  </si>
  <si>
    <t xml:space="preserve">Lorsque que le tronçon a fait l'objet d'une demande de crédit d'impôt indiquer le numéro d'attestation </t>
  </si>
  <si>
    <t xml:space="preserve">Indiquer le %  du coût initial admissible à a un crédit d'impôt ex. : pour  90 % saisir 90 </t>
  </si>
  <si>
    <t>Indiquer le montant d'autres aides financières reçues</t>
  </si>
  <si>
    <t>Calcul : Coût de construction moins coût aide financière</t>
  </si>
  <si>
    <t>Indiquer l'année à laquelle s'est terminée la construction du chemin</t>
  </si>
  <si>
    <t>Calcul : Valeur nette = coût résiduel coût initial moins les aides financières et amortissement</t>
  </si>
  <si>
    <t>Superficie sélectionnée indiquer 100 % si chemin admissible en entier</t>
  </si>
  <si>
    <t>Autres aides financières
$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</si>
</sst>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.0_)\ _$_ ;_ * \(#,##0.0\)\ _$_ ;_ * &quot;-&quot;??_)\ _$_ ;_ @_ "/>
    <numFmt numFmtId="165" formatCode="_ * #,##0_)\ _$_ ;_ * \(#,##0\)\ _$_ ;_ * &quot;-&quot;??_)\ _$_ ;_ @_ "/>
    <numFmt numFmtId="166" formatCode="0.0%"/>
    <numFmt numFmtId="167" formatCode="_ * #,##0.0_)\ _$_ ;_ * \(#,##0.0\)\ _$_ ;_ * &quot;-&quot;?_)\ _$_ ;_ @_ 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47" applyNumberFormat="1" applyFont="1" applyAlignment="1">
      <alignment horizontal="center"/>
    </xf>
    <xf numFmtId="165" fontId="2" fillId="0" borderId="0" xfId="47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43" fontId="0" fillId="0" borderId="10" xfId="47" applyNumberFormat="1" applyFont="1" applyFill="1" applyBorder="1" applyAlignment="1">
      <alignment horizontal="center"/>
    </xf>
    <xf numFmtId="169" fontId="0" fillId="0" borderId="10" xfId="49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 vertical="center"/>
    </xf>
    <xf numFmtId="169" fontId="2" fillId="33" borderId="0" xfId="49" applyNumberFormat="1" applyFont="1" applyFill="1" applyAlignment="1">
      <alignment horizontal="center"/>
    </xf>
    <xf numFmtId="169" fontId="2" fillId="33" borderId="0" xfId="49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43" fontId="0" fillId="34" borderId="12" xfId="47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169" fontId="0" fillId="34" borderId="12" xfId="49" applyNumberFormat="1" applyFont="1" applyFill="1" applyBorder="1" applyAlignment="1">
      <alignment horizontal="center" vertical="center"/>
    </xf>
    <xf numFmtId="165" fontId="0" fillId="0" borderId="13" xfId="47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5" fontId="0" fillId="0" borderId="0" xfId="47" applyNumberFormat="1" applyFont="1" applyBorder="1" applyAlignment="1">
      <alignment horizontal="center"/>
    </xf>
    <xf numFmtId="44" fontId="0" fillId="0" borderId="0" xfId="49" applyFont="1" applyBorder="1" applyAlignment="1">
      <alignment horizontal="center"/>
    </xf>
    <xf numFmtId="9" fontId="0" fillId="0" borderId="0" xfId="52" applyFont="1" applyAlignment="1">
      <alignment/>
    </xf>
    <xf numFmtId="0" fontId="0" fillId="0" borderId="0" xfId="0" applyFont="1" applyAlignment="1">
      <alignment horizontal="center"/>
    </xf>
    <xf numFmtId="169" fontId="2" fillId="33" borderId="15" xfId="49" applyNumberFormat="1" applyFont="1" applyFill="1" applyBorder="1" applyAlignment="1">
      <alignment horizontal="center" vertical="center"/>
    </xf>
    <xf numFmtId="9" fontId="0" fillId="0" borderId="10" xfId="52" applyFont="1" applyFill="1" applyBorder="1" applyAlignment="1">
      <alignment horizontal="center"/>
    </xf>
    <xf numFmtId="169" fontId="2" fillId="0" borderId="10" xfId="49" applyNumberFormat="1" applyFont="1" applyFill="1" applyBorder="1" applyAlignment="1">
      <alignment/>
    </xf>
    <xf numFmtId="9" fontId="0" fillId="0" borderId="10" xfId="52" applyFont="1" applyFill="1" applyBorder="1" applyAlignment="1" quotePrefix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69" fontId="2" fillId="0" borderId="0" xfId="49" applyNumberFormat="1" applyFont="1" applyFill="1" applyAlignment="1">
      <alignment horizontal="center"/>
    </xf>
    <xf numFmtId="0" fontId="0" fillId="0" borderId="0" xfId="0" applyFont="1" applyAlignment="1">
      <alignment/>
    </xf>
    <xf numFmtId="0" fontId="2" fillId="8" borderId="16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165" fontId="2" fillId="8" borderId="12" xfId="47" applyNumberFormat="1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9" fontId="0" fillId="0" borderId="10" xfId="0" applyNumberFormat="1" applyFont="1" applyFill="1" applyBorder="1" applyAlignment="1" quotePrefix="1">
      <alignment horizontal="center" vertical="center"/>
    </xf>
    <xf numFmtId="9" fontId="0" fillId="0" borderId="10" xfId="52" applyNumberFormat="1" applyFont="1" applyFill="1" applyBorder="1" applyAlignment="1" quotePrefix="1">
      <alignment horizontal="center" vertical="center"/>
    </xf>
    <xf numFmtId="0" fontId="5" fillId="0" borderId="0" xfId="0" applyFont="1" applyAlignment="1">
      <alignment/>
    </xf>
    <xf numFmtId="165" fontId="5" fillId="0" borderId="0" xfId="47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9" fontId="2" fillId="0" borderId="0" xfId="49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3" fontId="0" fillId="0" borderId="10" xfId="47" applyNumberFormat="1" applyFont="1" applyFill="1" applyBorder="1" applyAlignment="1">
      <alignment horizontal="center" vertical="center"/>
    </xf>
    <xf numFmtId="169" fontId="0" fillId="0" borderId="10" xfId="49" applyNumberFormat="1" applyFont="1" applyFill="1" applyBorder="1" applyAlignment="1">
      <alignment horizontal="center" vertical="center"/>
    </xf>
    <xf numFmtId="9" fontId="0" fillId="0" borderId="10" xfId="52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50" fillId="35" borderId="18" xfId="0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169" fontId="0" fillId="34" borderId="12" xfId="49" applyNumberFormat="1" applyFont="1" applyFill="1" applyBorder="1" applyAlignment="1">
      <alignment horizontal="center" vertical="center"/>
    </xf>
    <xf numFmtId="169" fontId="2" fillId="34" borderId="15" xfId="49" applyNumberFormat="1" applyFont="1" applyFill="1" applyBorder="1" applyAlignment="1">
      <alignment horizontal="center" vertical="center"/>
    </xf>
    <xf numFmtId="9" fontId="2" fillId="0" borderId="10" xfId="52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65" fontId="8" fillId="0" borderId="0" xfId="47" applyNumberFormat="1" applyFont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52" applyNumberFormat="1" applyFont="1" applyFill="1" applyBorder="1" applyAlignment="1" quotePrefix="1">
      <alignment horizontal="center" vertical="center"/>
    </xf>
    <xf numFmtId="165" fontId="0" fillId="0" borderId="17" xfId="47" applyNumberFormat="1" applyFont="1" applyBorder="1" applyAlignment="1">
      <alignment horizontal="center"/>
    </xf>
    <xf numFmtId="0" fontId="0" fillId="0" borderId="21" xfId="0" applyBorder="1" applyAlignment="1">
      <alignment/>
    </xf>
    <xf numFmtId="165" fontId="0" fillId="0" borderId="21" xfId="47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165" fontId="0" fillId="0" borderId="17" xfId="47" applyNumberFormat="1" applyFont="1" applyBorder="1" applyAlignment="1">
      <alignment horizontal="center"/>
    </xf>
    <xf numFmtId="0" fontId="0" fillId="0" borderId="22" xfId="0" applyBorder="1" applyAlignment="1">
      <alignment/>
    </xf>
    <xf numFmtId="169" fontId="2" fillId="33" borderId="23" xfId="49" applyNumberFormat="1" applyFont="1" applyFill="1" applyBorder="1" applyAlignment="1">
      <alignment horizontal="center" vertical="center"/>
    </xf>
    <xf numFmtId="169" fontId="0" fillId="0" borderId="24" xfId="0" applyNumberForma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169" fontId="7" fillId="0" borderId="10" xfId="49" applyNumberFormat="1" applyFont="1" applyFill="1" applyBorder="1" applyAlignment="1">
      <alignment horizontal="center" vertical="center"/>
    </xf>
    <xf numFmtId="44" fontId="7" fillId="0" borderId="0" xfId="49" applyFont="1" applyBorder="1" applyAlignment="1">
      <alignment horizontal="center"/>
    </xf>
    <xf numFmtId="169" fontId="7" fillId="34" borderId="12" xfId="49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9" fontId="9" fillId="0" borderId="10" xfId="49" applyNumberFormat="1" applyFont="1" applyFill="1" applyBorder="1" applyAlignment="1">
      <alignment vertical="center"/>
    </xf>
    <xf numFmtId="169" fontId="9" fillId="34" borderId="15" xfId="49" applyNumberFormat="1" applyFont="1" applyFill="1" applyBorder="1" applyAlignment="1">
      <alignment horizontal="center" vertical="center"/>
    </xf>
    <xf numFmtId="9" fontId="2" fillId="0" borderId="25" xfId="52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33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4.jpg@01D0FB68.A5BA609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4.jpg@01D0FB68.A5BA6090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</xdr:row>
      <xdr:rowOff>0</xdr:rowOff>
    </xdr:from>
    <xdr:to>
      <xdr:col>3</xdr:col>
      <xdr:colOff>333375</xdr:colOff>
      <xdr:row>1</xdr:row>
      <xdr:rowOff>600075</xdr:rowOff>
    </xdr:to>
    <xdr:pic>
      <xdr:nvPicPr>
        <xdr:cNvPr id="1" name="Image 2" descr="cid:image004.jpg@01D0FB68.A5BA609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3425" y="133350"/>
          <a:ext cx="1733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3</xdr:col>
      <xdr:colOff>333375</xdr:colOff>
      <xdr:row>0</xdr:row>
      <xdr:rowOff>600075</xdr:rowOff>
    </xdr:to>
    <xdr:pic>
      <xdr:nvPicPr>
        <xdr:cNvPr id="1" name="Image 2" descr="cid:image004.jpg@01D0FB68.A5BA609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3425" y="0"/>
          <a:ext cx="1495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au2" displayName="Tableau2" ref="C4:O13" comment="" totalsRowShown="0">
  <tableColumns count="13">
    <tableColumn id="1" name="Numéro_x000A_ tronçon"/>
    <tableColumn id="2" name="Classe "/>
    <tableColumn id="3" name="Gravelé_x000A_(oui/non)"/>
    <tableColumn id="4" name="Longueur _x000A_(km)  "/>
    <tableColumn id="6" name="Coût construction_x000A_$"/>
    <tableColumn id="7" name="Crédit d'impôt_x000A_%"/>
    <tableColumn id="15" name="Numéro_x000A_ attestation"/>
    <tableColumn id="14" name="Autres aides financières_x000A_$"/>
    <tableColumn id="8" name="Coût après aide financière_x000A_  $"/>
    <tableColumn id="9" name="Année_x000A_ construction"/>
    <tableColumn id="10" name="Année _x000A_préjudice"/>
    <tableColumn id="11" name="Valeur après Amortissement _x000A_%"/>
    <tableColumn id="12" name="Valeur nette_x000A_ $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au24" displayName="Tableau24" ref="B6:M23" comment="" totalsRowShown="0">
  <tableColumns count="12">
    <tableColumn id="1" name="Numéro_x000A_tronçon"/>
    <tableColumn id="2" name="Classe "/>
    <tableColumn id="3" name="Gravelé_x000A_oui/non"/>
    <tableColumn id="4" name="Longueur _x000A_(km)  "/>
    <tableColumn id="5" name="Numéro_x000A_ attestation"/>
    <tableColumn id="6" name="Coût construction_x000A_$"/>
    <tableColumn id="7" name="Crédit d'impôt_x000A_%"/>
    <tableColumn id="8" name="Coût après crédit_x000A_  $"/>
    <tableColumn id="9" name="Année_x000A_ construction"/>
    <tableColumn id="10" name="Année _x000A_préjudice"/>
    <tableColumn id="11" name="Amortissement _x000A_%"/>
    <tableColumn id="12" name="Valeur nette_x000A_ $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5"/>
  <sheetViews>
    <sheetView zoomScale="75" zoomScaleNormal="75" zoomScalePageLayoutView="72" workbookViewId="0" topLeftCell="A1">
      <selection activeCell="A4" sqref="A4"/>
    </sheetView>
  </sheetViews>
  <sheetFormatPr defaultColWidth="11.421875" defaultRowHeight="12.75"/>
  <cols>
    <col min="3" max="3" width="9.140625" style="0" customWidth="1"/>
    <col min="4" max="5" width="9.421875" style="0" customWidth="1"/>
    <col min="6" max="6" width="12.28125" style="5" customWidth="1"/>
    <col min="7" max="7" width="14.140625" style="0" customWidth="1"/>
    <col min="8" max="8" width="10.421875" style="0" customWidth="1"/>
    <col min="9" max="9" width="12.28125" style="0" customWidth="1"/>
    <col min="10" max="10" width="14.7109375" style="0" customWidth="1"/>
    <col min="11" max="11" width="16.28125" style="0" customWidth="1"/>
    <col min="12" max="12" width="14.7109375" style="0" customWidth="1"/>
    <col min="13" max="13" width="11.7109375" style="0" customWidth="1"/>
    <col min="14" max="14" width="17.00390625" style="0" customWidth="1"/>
    <col min="15" max="15" width="13.421875" style="1" bestFit="1" customWidth="1"/>
  </cols>
  <sheetData>
    <row r="1" spans="3:12" ht="10.5" customHeight="1">
      <c r="C1" s="33"/>
      <c r="D1" s="33"/>
      <c r="E1" s="33"/>
      <c r="F1" s="33"/>
      <c r="G1" s="32"/>
      <c r="H1" s="2"/>
      <c r="I1" s="34"/>
      <c r="J1" s="2"/>
      <c r="K1" s="2"/>
      <c r="L1" s="2"/>
    </row>
    <row r="2" spans="3:15" ht="52.5" customHeight="1" thickBot="1">
      <c r="C2" s="2"/>
      <c r="D2" s="94" t="s">
        <v>42</v>
      </c>
      <c r="E2" s="94"/>
      <c r="F2" s="94"/>
      <c r="G2" s="94"/>
      <c r="H2" s="94"/>
      <c r="I2" s="94"/>
      <c r="J2" s="94"/>
      <c r="K2" s="94"/>
      <c r="L2" s="94"/>
      <c r="M2" s="94"/>
      <c r="O2"/>
    </row>
    <row r="3" spans="2:15" ht="13.5" thickBot="1">
      <c r="B3" s="36" t="s">
        <v>20</v>
      </c>
      <c r="C3" s="37" t="s">
        <v>21</v>
      </c>
      <c r="D3" s="37" t="s">
        <v>22</v>
      </c>
      <c r="E3" s="38" t="s">
        <v>23</v>
      </c>
      <c r="F3" s="37" t="s">
        <v>24</v>
      </c>
      <c r="G3" s="37" t="s">
        <v>26</v>
      </c>
      <c r="H3" s="37" t="s">
        <v>27</v>
      </c>
      <c r="I3" s="37" t="s">
        <v>25</v>
      </c>
      <c r="J3" s="37" t="s">
        <v>28</v>
      </c>
      <c r="K3" s="37" t="s">
        <v>29</v>
      </c>
      <c r="L3" s="37" t="s">
        <v>30</v>
      </c>
      <c r="M3" s="39" t="s">
        <v>31</v>
      </c>
      <c r="N3" s="39" t="s">
        <v>43</v>
      </c>
      <c r="O3" s="39" t="s">
        <v>46</v>
      </c>
    </row>
    <row r="4" spans="2:15" ht="44.25" customHeight="1">
      <c r="B4" s="52" t="s">
        <v>40</v>
      </c>
      <c r="C4" s="20" t="s">
        <v>19</v>
      </c>
      <c r="D4" s="18" t="s">
        <v>5</v>
      </c>
      <c r="E4" s="51" t="s">
        <v>47</v>
      </c>
      <c r="F4" s="17" t="s">
        <v>15</v>
      </c>
      <c r="G4" s="51" t="s">
        <v>11</v>
      </c>
      <c r="H4" s="64" t="s">
        <v>12</v>
      </c>
      <c r="I4" s="18" t="s">
        <v>16</v>
      </c>
      <c r="J4" s="64" t="s">
        <v>64</v>
      </c>
      <c r="K4" s="75" t="s">
        <v>44</v>
      </c>
      <c r="L4" s="18" t="s">
        <v>17</v>
      </c>
      <c r="M4" s="18" t="s">
        <v>18</v>
      </c>
      <c r="N4" s="51" t="s">
        <v>39</v>
      </c>
      <c r="O4" s="79" t="s">
        <v>14</v>
      </c>
    </row>
    <row r="5" spans="2:15" ht="19.5" customHeight="1">
      <c r="B5" s="53"/>
      <c r="C5" s="47"/>
      <c r="D5" s="47"/>
      <c r="E5" s="47"/>
      <c r="F5" s="48"/>
      <c r="G5" s="49"/>
      <c r="H5" s="40"/>
      <c r="I5" s="10"/>
      <c r="J5" s="65"/>
      <c r="K5" s="76">
        <f aca="true" t="shared" si="0" ref="K5:K13">G5-(H5*G5)-J5</f>
        <v>0</v>
      </c>
      <c r="L5" s="47"/>
      <c r="M5" s="47"/>
      <c r="N5" s="50"/>
      <c r="O5" s="80">
        <f aca="true" t="shared" si="1" ref="O5:O13">K5*N5</f>
        <v>0</v>
      </c>
    </row>
    <row r="6" spans="2:15" ht="19.5" customHeight="1">
      <c r="B6" s="53"/>
      <c r="C6" s="47"/>
      <c r="D6" s="47"/>
      <c r="E6" s="47"/>
      <c r="F6" s="48"/>
      <c r="G6" s="49"/>
      <c r="H6" s="40"/>
      <c r="I6" s="10"/>
      <c r="J6" s="65"/>
      <c r="K6" s="76">
        <f t="shared" si="0"/>
        <v>0</v>
      </c>
      <c r="L6" s="47"/>
      <c r="M6" s="47"/>
      <c r="N6" s="50"/>
      <c r="O6" s="80">
        <f t="shared" si="1"/>
        <v>0</v>
      </c>
    </row>
    <row r="7" spans="2:15" ht="19.5" customHeight="1">
      <c r="B7" s="53"/>
      <c r="C7" s="47"/>
      <c r="D7" s="47"/>
      <c r="E7" s="47"/>
      <c r="F7" s="48"/>
      <c r="G7" s="49"/>
      <c r="H7" s="41"/>
      <c r="I7" s="10"/>
      <c r="J7" s="66"/>
      <c r="K7" s="76">
        <f t="shared" si="0"/>
        <v>0</v>
      </c>
      <c r="L7" s="47"/>
      <c r="M7" s="47"/>
      <c r="N7" s="50"/>
      <c r="O7" s="80">
        <f t="shared" si="1"/>
        <v>0</v>
      </c>
    </row>
    <row r="8" spans="2:15" ht="19.5" customHeight="1">
      <c r="B8" s="53"/>
      <c r="C8" s="47"/>
      <c r="D8" s="47"/>
      <c r="E8" s="47"/>
      <c r="F8" s="48"/>
      <c r="G8" s="49"/>
      <c r="H8" s="40"/>
      <c r="I8" s="10"/>
      <c r="J8" s="65"/>
      <c r="K8" s="76">
        <f t="shared" si="0"/>
        <v>0</v>
      </c>
      <c r="L8" s="47"/>
      <c r="M8" s="47"/>
      <c r="N8" s="50"/>
      <c r="O8" s="80">
        <f t="shared" si="1"/>
        <v>0</v>
      </c>
    </row>
    <row r="9" spans="2:15" ht="19.5" customHeight="1">
      <c r="B9" s="53"/>
      <c r="C9" s="47"/>
      <c r="D9" s="47"/>
      <c r="E9" s="47"/>
      <c r="F9" s="48"/>
      <c r="G9" s="49"/>
      <c r="H9" s="41"/>
      <c r="I9" s="10"/>
      <c r="J9" s="66"/>
      <c r="K9" s="76">
        <f t="shared" si="0"/>
        <v>0</v>
      </c>
      <c r="L9" s="47"/>
      <c r="M9" s="47"/>
      <c r="N9" s="50"/>
      <c r="O9" s="80">
        <f t="shared" si="1"/>
        <v>0</v>
      </c>
    </row>
    <row r="10" spans="2:15" ht="19.5" customHeight="1">
      <c r="B10" s="53"/>
      <c r="C10" s="47"/>
      <c r="D10" s="47"/>
      <c r="E10" s="47"/>
      <c r="F10" s="48"/>
      <c r="G10" s="49"/>
      <c r="H10" s="40"/>
      <c r="I10" s="10"/>
      <c r="J10" s="65"/>
      <c r="K10" s="76">
        <f t="shared" si="0"/>
        <v>0</v>
      </c>
      <c r="L10" s="47"/>
      <c r="M10" s="47"/>
      <c r="N10" s="50"/>
      <c r="O10" s="80">
        <f t="shared" si="1"/>
        <v>0</v>
      </c>
    </row>
    <row r="11" spans="2:15" ht="19.5" customHeight="1">
      <c r="B11" s="53"/>
      <c r="C11" s="47"/>
      <c r="D11" s="47"/>
      <c r="E11" s="47"/>
      <c r="F11" s="48"/>
      <c r="G11" s="49"/>
      <c r="H11" s="40"/>
      <c r="I11" s="10"/>
      <c r="J11" s="65"/>
      <c r="K11" s="76">
        <f t="shared" si="0"/>
        <v>0</v>
      </c>
      <c r="L11" s="47"/>
      <c r="M11" s="47"/>
      <c r="N11" s="50"/>
      <c r="O11" s="80">
        <f t="shared" si="1"/>
        <v>0</v>
      </c>
    </row>
    <row r="12" spans="2:15" ht="19.5" customHeight="1">
      <c r="B12" s="53"/>
      <c r="C12" s="47"/>
      <c r="D12" s="47"/>
      <c r="E12" s="47"/>
      <c r="F12" s="48"/>
      <c r="G12" s="49"/>
      <c r="H12" s="41"/>
      <c r="I12" s="10"/>
      <c r="J12" s="66"/>
      <c r="K12" s="76">
        <f t="shared" si="0"/>
        <v>0</v>
      </c>
      <c r="L12" s="47"/>
      <c r="M12" s="47"/>
      <c r="N12" s="50"/>
      <c r="O12" s="80">
        <f t="shared" si="1"/>
        <v>0</v>
      </c>
    </row>
    <row r="13" spans="2:15" ht="19.5" customHeight="1" thickBot="1">
      <c r="B13" s="54"/>
      <c r="C13" s="47"/>
      <c r="D13" s="47"/>
      <c r="E13" s="47"/>
      <c r="F13" s="48"/>
      <c r="G13" s="49"/>
      <c r="H13" s="40"/>
      <c r="I13" s="10"/>
      <c r="J13" s="65"/>
      <c r="K13" s="76">
        <f t="shared" si="0"/>
        <v>0</v>
      </c>
      <c r="L13" s="47"/>
      <c r="M13" s="47"/>
      <c r="N13" s="50"/>
      <c r="O13" s="80">
        <f t="shared" si="1"/>
        <v>0</v>
      </c>
    </row>
    <row r="14" spans="3:15" ht="19.5" customHeight="1" thickBot="1">
      <c r="C14" s="23"/>
      <c r="D14" s="23"/>
      <c r="E14" s="23"/>
      <c r="F14" s="24"/>
      <c r="G14" s="23"/>
      <c r="H14" s="23"/>
      <c r="I14" s="23"/>
      <c r="J14" s="23"/>
      <c r="K14" s="77"/>
      <c r="L14" s="23"/>
      <c r="M14" s="23"/>
      <c r="N14" s="26"/>
      <c r="O14" s="61"/>
    </row>
    <row r="15" spans="3:15" ht="19.5" customHeight="1" thickBot="1">
      <c r="C15" s="89" t="s">
        <v>0</v>
      </c>
      <c r="D15" s="90"/>
      <c r="E15" s="13"/>
      <c r="F15" s="14">
        <f>SUM(F5:F14)</f>
        <v>0</v>
      </c>
      <c r="G15" s="16">
        <f>SUM(G5:G14)</f>
        <v>0</v>
      </c>
      <c r="H15" s="15"/>
      <c r="I15" s="15"/>
      <c r="J15" s="15"/>
      <c r="K15" s="78">
        <f>SUM(K5:K14)</f>
        <v>0</v>
      </c>
      <c r="L15" s="88"/>
      <c r="M15" s="88"/>
      <c r="N15" s="88"/>
      <c r="O15" s="81">
        <f>SUM(O5:O13)</f>
        <v>0</v>
      </c>
    </row>
    <row r="16" spans="11:15" ht="19.5" customHeight="1">
      <c r="K16" s="85" t="s">
        <v>54</v>
      </c>
      <c r="L16" s="86"/>
      <c r="M16" s="86"/>
      <c r="N16" s="87"/>
      <c r="O16" s="57">
        <v>1</v>
      </c>
    </row>
    <row r="17" spans="3:7" ht="13.5" thickBot="1">
      <c r="C17" s="58" t="s">
        <v>49</v>
      </c>
      <c r="E17" s="46"/>
      <c r="F17" s="67"/>
      <c r="G17" s="46"/>
    </row>
    <row r="18" spans="3:15" ht="19.5" customHeight="1" thickBot="1">
      <c r="C18" s="58" t="s">
        <v>50</v>
      </c>
      <c r="E18" s="68"/>
      <c r="F18" s="69"/>
      <c r="G18" s="68"/>
      <c r="K18" s="91" t="s">
        <v>53</v>
      </c>
      <c r="L18" s="92"/>
      <c r="M18" s="92"/>
      <c r="N18" s="93"/>
      <c r="O18" s="74">
        <f>K15</f>
        <v>0</v>
      </c>
    </row>
    <row r="19" spans="3:15" ht="19.5" customHeight="1" thickBot="1">
      <c r="C19" s="35" t="s">
        <v>38</v>
      </c>
      <c r="E19" s="46"/>
      <c r="F19" s="46"/>
      <c r="I19" s="4"/>
      <c r="K19" s="83" t="s">
        <v>6</v>
      </c>
      <c r="L19" s="84"/>
      <c r="M19" s="84"/>
      <c r="N19" s="84"/>
      <c r="O19" s="73">
        <f>O15*O16</f>
        <v>0</v>
      </c>
    </row>
    <row r="20" spans="3:15" ht="18" customHeight="1">
      <c r="C20" s="60" t="s">
        <v>51</v>
      </c>
      <c r="D20" s="60"/>
      <c r="E20" s="70"/>
      <c r="F20" s="71"/>
      <c r="G20" s="46"/>
      <c r="H20" s="46"/>
      <c r="I20" s="46"/>
      <c r="J20" s="46"/>
      <c r="K20" s="44"/>
      <c r="L20" s="44"/>
      <c r="M20" s="44"/>
      <c r="N20" s="44"/>
      <c r="O20" s="45"/>
    </row>
    <row r="21" spans="3:15" ht="19.5" customHeight="1">
      <c r="C21" s="27" t="s">
        <v>20</v>
      </c>
      <c r="D21" s="42" t="s">
        <v>45</v>
      </c>
      <c r="E21" s="42"/>
      <c r="F21" s="43"/>
      <c r="G21" s="42"/>
      <c r="H21" s="42"/>
      <c r="J21" s="72"/>
      <c r="K21" s="44"/>
      <c r="L21" s="44"/>
      <c r="M21" s="44"/>
      <c r="N21" s="44"/>
      <c r="O21" s="45"/>
    </row>
    <row r="22" spans="3:15" ht="12.75" customHeight="1">
      <c r="C22" s="27" t="s">
        <v>21</v>
      </c>
      <c r="D22" s="42" t="s">
        <v>34</v>
      </c>
      <c r="E22" s="42"/>
      <c r="F22" s="43"/>
      <c r="G22" s="42"/>
      <c r="H22" s="42"/>
      <c r="I22" s="42"/>
      <c r="J22" s="42"/>
      <c r="K22" s="44"/>
      <c r="L22" s="44"/>
      <c r="M22" s="44"/>
      <c r="N22" s="44"/>
      <c r="O22" s="45"/>
    </row>
    <row r="23" spans="3:10" ht="12.75">
      <c r="C23" s="27" t="s">
        <v>22</v>
      </c>
      <c r="D23" s="42" t="s">
        <v>35</v>
      </c>
      <c r="E23" s="42"/>
      <c r="F23" s="43"/>
      <c r="G23" s="42"/>
      <c r="H23" s="42"/>
      <c r="I23" s="42"/>
      <c r="J23" s="42"/>
    </row>
    <row r="24" spans="3:10" ht="12.75">
      <c r="C24" s="27" t="s">
        <v>23</v>
      </c>
      <c r="D24" s="42" t="s">
        <v>37</v>
      </c>
      <c r="E24" s="42"/>
      <c r="F24" s="43"/>
      <c r="G24" s="42"/>
      <c r="H24" s="42"/>
      <c r="I24" s="42"/>
      <c r="J24" s="42"/>
    </row>
    <row r="25" spans="3:10" ht="12.75">
      <c r="C25" s="27" t="s">
        <v>24</v>
      </c>
      <c r="D25" s="42" t="s">
        <v>48</v>
      </c>
      <c r="E25" s="42"/>
      <c r="F25" s="43"/>
      <c r="G25" s="42"/>
      <c r="H25" s="42"/>
      <c r="I25" s="42"/>
      <c r="J25" s="42"/>
    </row>
    <row r="26" spans="3:10" ht="12.75">
      <c r="C26" s="27" t="s">
        <v>25</v>
      </c>
      <c r="D26" s="42" t="s">
        <v>57</v>
      </c>
      <c r="E26" s="42"/>
      <c r="F26" s="43"/>
      <c r="G26" s="42"/>
      <c r="H26" s="42"/>
      <c r="I26" s="42"/>
      <c r="J26" s="42"/>
    </row>
    <row r="27" spans="3:10" ht="12.75">
      <c r="C27" s="27" t="s">
        <v>26</v>
      </c>
      <c r="D27" s="42" t="s">
        <v>32</v>
      </c>
      <c r="E27" s="42"/>
      <c r="F27" s="43"/>
      <c r="G27" s="42"/>
      <c r="H27" s="42"/>
      <c r="I27" s="42"/>
      <c r="J27" s="42"/>
    </row>
    <row r="28" spans="3:10" ht="12.75">
      <c r="C28" s="59" t="s">
        <v>27</v>
      </c>
      <c r="D28" s="42" t="s">
        <v>58</v>
      </c>
      <c r="E28" s="42"/>
      <c r="F28" s="43"/>
      <c r="G28" s="42"/>
      <c r="H28" s="42"/>
      <c r="I28" s="42"/>
      <c r="J28" s="42"/>
    </row>
    <row r="29" spans="3:10" ht="12.75">
      <c r="C29" s="59" t="s">
        <v>28</v>
      </c>
      <c r="D29" s="42" t="s">
        <v>59</v>
      </c>
      <c r="E29" s="42"/>
      <c r="F29" s="43"/>
      <c r="G29" s="42"/>
      <c r="H29" s="42"/>
      <c r="I29" s="42"/>
      <c r="J29" s="42"/>
    </row>
    <row r="30" spans="3:10" ht="12.75">
      <c r="C30" s="61" t="s">
        <v>29</v>
      </c>
      <c r="D30" s="62" t="s">
        <v>60</v>
      </c>
      <c r="E30" s="62"/>
      <c r="F30" s="63"/>
      <c r="G30" s="42"/>
      <c r="H30" s="42"/>
      <c r="I30" s="42"/>
      <c r="J30" s="42"/>
    </row>
    <row r="31" spans="3:10" ht="12.75">
      <c r="C31" s="27" t="s">
        <v>30</v>
      </c>
      <c r="D31" s="42" t="s">
        <v>61</v>
      </c>
      <c r="E31" s="42"/>
      <c r="F31" s="43"/>
      <c r="G31" s="42"/>
      <c r="H31" s="42"/>
      <c r="I31" s="62"/>
      <c r="J31" s="42"/>
    </row>
    <row r="32" spans="3:10" ht="12.75">
      <c r="C32" s="59" t="s">
        <v>31</v>
      </c>
      <c r="D32" s="42" t="s">
        <v>52</v>
      </c>
      <c r="E32" s="42"/>
      <c r="F32" s="43"/>
      <c r="G32" s="42"/>
      <c r="H32" s="42"/>
      <c r="I32" s="42"/>
      <c r="J32" s="42"/>
    </row>
    <row r="33" spans="3:10" ht="12.75">
      <c r="C33" s="59" t="s">
        <v>43</v>
      </c>
      <c r="D33" s="42" t="s">
        <v>36</v>
      </c>
      <c r="I33" s="42"/>
      <c r="J33" s="42"/>
    </row>
    <row r="34" spans="3:4" ht="12.75">
      <c r="C34" s="61" t="s">
        <v>46</v>
      </c>
      <c r="D34" s="62" t="s">
        <v>62</v>
      </c>
    </row>
    <row r="35" spans="3:4" ht="12.75">
      <c r="C35" s="59" t="s">
        <v>55</v>
      </c>
      <c r="D35" s="42" t="s">
        <v>63</v>
      </c>
    </row>
  </sheetData>
  <sheetProtection/>
  <mergeCells count="6">
    <mergeCell ref="K19:N19"/>
    <mergeCell ref="K16:N16"/>
    <mergeCell ref="L15:N15"/>
    <mergeCell ref="C15:D15"/>
    <mergeCell ref="K18:N18"/>
    <mergeCell ref="D2:M2"/>
  </mergeCells>
  <printOptions/>
  <pageMargins left="0.03937007874015748" right="0.2362204724409449" top="0.7480314960629921" bottom="0.7480314960629921" header="0.31496062992125984" footer="0.31496062992125984"/>
  <pageSetup fitToHeight="1" fitToWidth="1" horizontalDpi="600" verticalDpi="600" orientation="landscape" paperSize="5" r:id="rId4"/>
  <headerFooter scaleWithDoc="0">
    <oddHeader>&amp;L&amp;G&amp;CFormulaire de calcul du montant admissible pour des chemins forestiers
 dans des secteurs de vente du marché libre</oddHeader>
  </headerFooter>
  <drawing r:id="rId2"/>
  <legacyDrawingHF r:id="rId3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="81" zoomScaleNormal="81" workbookViewId="0" topLeftCell="A7">
      <selection activeCell="N24" sqref="N24"/>
    </sheetView>
  </sheetViews>
  <sheetFormatPr defaultColWidth="11.421875" defaultRowHeight="12.75"/>
  <cols>
    <col min="2" max="2" width="8.7109375" style="0" customWidth="1"/>
    <col min="3" max="3" width="8.28125" style="0" customWidth="1"/>
    <col min="4" max="4" width="9.421875" style="0" customWidth="1"/>
    <col min="5" max="5" width="13.140625" style="5" customWidth="1"/>
    <col min="6" max="6" width="12.28125" style="0" hidden="1" customWidth="1"/>
    <col min="7" max="7" width="15.8515625" style="0" customWidth="1"/>
    <col min="8" max="8" width="10.421875" style="0" customWidth="1"/>
    <col min="9" max="9" width="11.28125" style="0" customWidth="1"/>
    <col min="10" max="10" width="12.8515625" style="0" customWidth="1"/>
    <col min="11" max="11" width="11.7109375" style="0" customWidth="1"/>
    <col min="12" max="12" width="16.8515625" style="0" customWidth="1"/>
    <col min="13" max="13" width="13.421875" style="1" customWidth="1"/>
  </cols>
  <sheetData>
    <row r="1" spans="3:13" ht="52.5" customHeight="1">
      <c r="C1" s="2"/>
      <c r="D1" s="94" t="s">
        <v>42</v>
      </c>
      <c r="E1" s="94"/>
      <c r="F1" s="94"/>
      <c r="G1" s="94"/>
      <c r="H1" s="94"/>
      <c r="I1" s="94"/>
      <c r="J1" s="94"/>
      <c r="K1" s="94"/>
      <c r="L1" s="94"/>
      <c r="M1" s="94"/>
    </row>
    <row r="2" spans="2:10" ht="18">
      <c r="B2" s="19"/>
      <c r="C2" s="2"/>
      <c r="D2" s="2"/>
      <c r="E2" s="6"/>
      <c r="F2" s="2"/>
      <c r="G2" s="2"/>
      <c r="H2" s="2"/>
      <c r="I2" s="2"/>
      <c r="J2" s="2"/>
    </row>
    <row r="3" spans="2:10" ht="6.75" customHeight="1">
      <c r="B3" s="2"/>
      <c r="C3" s="2"/>
      <c r="D3" s="2"/>
      <c r="E3" s="6"/>
      <c r="F3" s="2"/>
      <c r="G3" s="2"/>
      <c r="H3" s="2"/>
      <c r="I3" s="2"/>
      <c r="J3" s="2"/>
    </row>
    <row r="4" spans="2:10" ht="0" customHeight="1" hidden="1" thickBot="1">
      <c r="B4" s="97" t="s">
        <v>3</v>
      </c>
      <c r="C4" s="97"/>
      <c r="D4" s="97"/>
      <c r="E4" s="97"/>
      <c r="F4" s="11">
        <v>25000</v>
      </c>
      <c r="G4" s="2"/>
      <c r="H4" s="2"/>
      <c r="I4" s="2"/>
      <c r="J4" s="2"/>
    </row>
    <row r="5" spans="2:9" ht="9" customHeight="1" hidden="1" thickBot="1">
      <c r="B5" s="98" t="s">
        <v>2</v>
      </c>
      <c r="C5" s="98"/>
      <c r="D5" s="98"/>
      <c r="E5" s="98"/>
      <c r="F5" s="12">
        <v>15000</v>
      </c>
      <c r="G5" s="4"/>
      <c r="H5" s="3"/>
      <c r="I5" s="3"/>
    </row>
    <row r="6" spans="1:13" ht="44.25" customHeight="1">
      <c r="A6" s="52" t="s">
        <v>40</v>
      </c>
      <c r="B6" s="20" t="s">
        <v>33</v>
      </c>
      <c r="C6" s="18" t="s">
        <v>5</v>
      </c>
      <c r="D6" s="18" t="s">
        <v>7</v>
      </c>
      <c r="E6" s="17" t="s">
        <v>15</v>
      </c>
      <c r="F6" s="18" t="s">
        <v>16</v>
      </c>
      <c r="G6" s="18" t="s">
        <v>11</v>
      </c>
      <c r="H6" s="21" t="s">
        <v>12</v>
      </c>
      <c r="I6" s="21" t="s">
        <v>13</v>
      </c>
      <c r="J6" s="18" t="s">
        <v>17</v>
      </c>
      <c r="K6" s="18" t="s">
        <v>18</v>
      </c>
      <c r="L6" s="18" t="s">
        <v>10</v>
      </c>
      <c r="M6" s="22" t="s">
        <v>14</v>
      </c>
    </row>
    <row r="7" spans="1:13" ht="19.5" customHeight="1">
      <c r="A7" s="53" t="s">
        <v>56</v>
      </c>
      <c r="B7" s="7">
        <v>1</v>
      </c>
      <c r="C7" s="7">
        <v>4</v>
      </c>
      <c r="D7" s="7" t="s">
        <v>8</v>
      </c>
      <c r="E7" s="8">
        <v>1.38</v>
      </c>
      <c r="F7" s="10" t="s">
        <v>1</v>
      </c>
      <c r="G7" s="9">
        <f>E7*F4</f>
        <v>34500</v>
      </c>
      <c r="H7" s="10" t="s">
        <v>1</v>
      </c>
      <c r="I7" s="9">
        <f>G7</f>
        <v>34500</v>
      </c>
      <c r="J7" s="7">
        <v>2009</v>
      </c>
      <c r="K7" s="7">
        <v>2013</v>
      </c>
      <c r="L7" s="29">
        <v>0.9</v>
      </c>
      <c r="M7" s="30">
        <f>I7*L7</f>
        <v>31050</v>
      </c>
    </row>
    <row r="8" spans="1:13" ht="19.5" customHeight="1">
      <c r="A8" s="53" t="s">
        <v>56</v>
      </c>
      <c r="B8" s="7">
        <v>2</v>
      </c>
      <c r="C8" s="7">
        <v>4</v>
      </c>
      <c r="D8" s="7" t="s">
        <v>9</v>
      </c>
      <c r="E8" s="8">
        <v>1.15</v>
      </c>
      <c r="F8" s="10" t="s">
        <v>1</v>
      </c>
      <c r="G8" s="9">
        <f>E8*F5</f>
        <v>17250</v>
      </c>
      <c r="H8" s="10" t="s">
        <v>1</v>
      </c>
      <c r="I8" s="9">
        <f>G8</f>
        <v>17250</v>
      </c>
      <c r="J8" s="7">
        <v>2009</v>
      </c>
      <c r="K8" s="7">
        <v>2013</v>
      </c>
      <c r="L8" s="29">
        <v>0.7</v>
      </c>
      <c r="M8" s="30">
        <f aca="true" t="shared" si="0" ref="M8:M23">I8*L8</f>
        <v>12075</v>
      </c>
    </row>
    <row r="9" spans="1:13" ht="19.5" customHeight="1">
      <c r="A9" s="53" t="s">
        <v>56</v>
      </c>
      <c r="B9" s="7">
        <v>3</v>
      </c>
      <c r="C9" s="7">
        <v>4</v>
      </c>
      <c r="D9" s="7" t="s">
        <v>8</v>
      </c>
      <c r="E9" s="8">
        <v>2.49</v>
      </c>
      <c r="F9" s="10" t="s">
        <v>4</v>
      </c>
      <c r="G9" s="9">
        <f>E9*F4</f>
        <v>62250.00000000001</v>
      </c>
      <c r="H9" s="31">
        <v>0.9</v>
      </c>
      <c r="I9" s="9">
        <f>G9*0.1</f>
        <v>6225.000000000001</v>
      </c>
      <c r="J9" s="7">
        <v>2008</v>
      </c>
      <c r="K9" s="7">
        <v>2013</v>
      </c>
      <c r="L9" s="29">
        <v>0.85</v>
      </c>
      <c r="M9" s="30">
        <f t="shared" si="0"/>
        <v>5291.250000000001</v>
      </c>
    </row>
    <row r="10" spans="1:13" ht="19.5" customHeight="1">
      <c r="A10" s="53" t="s">
        <v>56</v>
      </c>
      <c r="B10" s="7">
        <v>4</v>
      </c>
      <c r="C10" s="7">
        <v>5</v>
      </c>
      <c r="D10" s="7" t="s">
        <v>9</v>
      </c>
      <c r="E10" s="8">
        <v>0.5</v>
      </c>
      <c r="F10" s="10" t="s">
        <v>1</v>
      </c>
      <c r="G10" s="9">
        <f>E10*F5</f>
        <v>7500</v>
      </c>
      <c r="H10" s="10" t="s">
        <v>1</v>
      </c>
      <c r="I10" s="9">
        <f>G10</f>
        <v>7500</v>
      </c>
      <c r="J10" s="7">
        <v>2008</v>
      </c>
      <c r="K10" s="7">
        <v>2013</v>
      </c>
      <c r="L10" s="29">
        <v>0.6</v>
      </c>
      <c r="M10" s="30">
        <f t="shared" si="0"/>
        <v>4500</v>
      </c>
    </row>
    <row r="11" spans="1:13" ht="19.5" customHeight="1">
      <c r="A11" s="53" t="s">
        <v>56</v>
      </c>
      <c r="B11" s="7">
        <v>5</v>
      </c>
      <c r="C11" s="7">
        <v>4</v>
      </c>
      <c r="D11" s="7" t="s">
        <v>8</v>
      </c>
      <c r="E11" s="8">
        <v>1.05</v>
      </c>
      <c r="F11" s="10" t="s">
        <v>4</v>
      </c>
      <c r="G11" s="9">
        <f>E11*F4</f>
        <v>26250</v>
      </c>
      <c r="H11" s="31">
        <v>0.9</v>
      </c>
      <c r="I11" s="9">
        <f>G11*0.1</f>
        <v>2625</v>
      </c>
      <c r="J11" s="7">
        <v>2008</v>
      </c>
      <c r="K11" s="7">
        <v>2013</v>
      </c>
      <c r="L11" s="29">
        <v>0.85</v>
      </c>
      <c r="M11" s="30">
        <f t="shared" si="0"/>
        <v>2231.25</v>
      </c>
    </row>
    <row r="12" spans="1:13" ht="19.5" customHeight="1">
      <c r="A12" s="53" t="s">
        <v>56</v>
      </c>
      <c r="B12" s="7">
        <v>6</v>
      </c>
      <c r="C12" s="7">
        <v>5</v>
      </c>
      <c r="D12" s="7" t="s">
        <v>9</v>
      </c>
      <c r="E12" s="8">
        <v>0.47</v>
      </c>
      <c r="F12" s="10" t="s">
        <v>1</v>
      </c>
      <c r="G12" s="9">
        <f>E12*F5</f>
        <v>7050</v>
      </c>
      <c r="H12" s="10" t="s">
        <v>1</v>
      </c>
      <c r="I12" s="9">
        <f>G12</f>
        <v>7050</v>
      </c>
      <c r="J12" s="7">
        <v>2008</v>
      </c>
      <c r="K12" s="7">
        <v>2013</v>
      </c>
      <c r="L12" s="29">
        <v>0.6</v>
      </c>
      <c r="M12" s="30">
        <f t="shared" si="0"/>
        <v>4230</v>
      </c>
    </row>
    <row r="13" spans="1:13" ht="19.5" customHeight="1">
      <c r="A13" s="53" t="s">
        <v>56</v>
      </c>
      <c r="B13" s="7">
        <v>7</v>
      </c>
      <c r="C13" s="7">
        <v>5</v>
      </c>
      <c r="D13" s="7" t="s">
        <v>9</v>
      </c>
      <c r="E13" s="8">
        <v>0.46</v>
      </c>
      <c r="F13" s="10" t="s">
        <v>1</v>
      </c>
      <c r="G13" s="9">
        <f>E13*F5</f>
        <v>6900</v>
      </c>
      <c r="H13" s="10" t="s">
        <v>1</v>
      </c>
      <c r="I13" s="9">
        <f>G13</f>
        <v>6900</v>
      </c>
      <c r="J13" s="7">
        <v>2008</v>
      </c>
      <c r="K13" s="7">
        <v>2013</v>
      </c>
      <c r="L13" s="29">
        <v>0.6</v>
      </c>
      <c r="M13" s="30">
        <f t="shared" si="0"/>
        <v>4140</v>
      </c>
    </row>
    <row r="14" spans="1:13" ht="19.5" customHeight="1">
      <c r="A14" s="53" t="s">
        <v>56</v>
      </c>
      <c r="B14" s="7">
        <v>8</v>
      </c>
      <c r="C14" s="7">
        <v>4</v>
      </c>
      <c r="D14" s="7" t="s">
        <v>8</v>
      </c>
      <c r="E14" s="8">
        <v>0.88</v>
      </c>
      <c r="F14" s="10" t="s">
        <v>4</v>
      </c>
      <c r="G14" s="9">
        <f>E14*F4</f>
        <v>22000</v>
      </c>
      <c r="H14" s="31">
        <v>0.9</v>
      </c>
      <c r="I14" s="9">
        <f>G14*0.1</f>
        <v>2200</v>
      </c>
      <c r="J14" s="7">
        <v>2008</v>
      </c>
      <c r="K14" s="7">
        <v>2013</v>
      </c>
      <c r="L14" s="29">
        <v>0.85</v>
      </c>
      <c r="M14" s="30">
        <f t="shared" si="0"/>
        <v>1870</v>
      </c>
    </row>
    <row r="15" spans="1:13" ht="19.5" customHeight="1">
      <c r="A15" s="53" t="s">
        <v>56</v>
      </c>
      <c r="B15" s="7">
        <v>9</v>
      </c>
      <c r="C15" s="7">
        <v>5</v>
      </c>
      <c r="D15" s="7" t="s">
        <v>9</v>
      </c>
      <c r="E15" s="8">
        <v>0.72</v>
      </c>
      <c r="F15" s="10" t="s">
        <v>1</v>
      </c>
      <c r="G15" s="9">
        <f>E15*F5</f>
        <v>10800</v>
      </c>
      <c r="H15" s="10" t="s">
        <v>1</v>
      </c>
      <c r="I15" s="9">
        <f>G15</f>
        <v>10800</v>
      </c>
      <c r="J15" s="7">
        <v>2008</v>
      </c>
      <c r="K15" s="7">
        <v>2013</v>
      </c>
      <c r="L15" s="29">
        <v>0.6</v>
      </c>
      <c r="M15" s="30">
        <f t="shared" si="0"/>
        <v>6480</v>
      </c>
    </row>
    <row r="16" spans="1:13" ht="19.5" customHeight="1">
      <c r="A16" s="53" t="s">
        <v>56</v>
      </c>
      <c r="B16" s="7">
        <v>10</v>
      </c>
      <c r="C16" s="7">
        <v>5</v>
      </c>
      <c r="D16" s="7" t="s">
        <v>9</v>
      </c>
      <c r="E16" s="8">
        <v>0.76</v>
      </c>
      <c r="F16" s="10" t="s">
        <v>1</v>
      </c>
      <c r="G16" s="9">
        <f>E16*F5</f>
        <v>11400</v>
      </c>
      <c r="H16" s="10" t="s">
        <v>1</v>
      </c>
      <c r="I16" s="9">
        <f>G16</f>
        <v>11400</v>
      </c>
      <c r="J16" s="7">
        <v>2008</v>
      </c>
      <c r="K16" s="7">
        <v>2013</v>
      </c>
      <c r="L16" s="29">
        <v>0.6</v>
      </c>
      <c r="M16" s="30">
        <f t="shared" si="0"/>
        <v>6840</v>
      </c>
    </row>
    <row r="17" spans="1:13" ht="19.5" customHeight="1">
      <c r="A17" s="53" t="s">
        <v>56</v>
      </c>
      <c r="B17" s="7">
        <v>11</v>
      </c>
      <c r="C17" s="7">
        <v>4</v>
      </c>
      <c r="D17" s="7" t="s">
        <v>8</v>
      </c>
      <c r="E17" s="8">
        <v>2.18</v>
      </c>
      <c r="F17" s="10" t="s">
        <v>1</v>
      </c>
      <c r="G17" s="9">
        <f>E17*F4</f>
        <v>54500.00000000001</v>
      </c>
      <c r="H17" s="10" t="s">
        <v>1</v>
      </c>
      <c r="I17" s="9">
        <f>G17</f>
        <v>54500.00000000001</v>
      </c>
      <c r="J17" s="7">
        <v>2009</v>
      </c>
      <c r="K17" s="7">
        <v>2013</v>
      </c>
      <c r="L17" s="29">
        <v>0.85</v>
      </c>
      <c r="M17" s="30">
        <f t="shared" si="0"/>
        <v>46325.00000000001</v>
      </c>
    </row>
    <row r="18" spans="1:13" ht="19.5" customHeight="1">
      <c r="A18" s="53" t="s">
        <v>56</v>
      </c>
      <c r="B18" s="7">
        <v>12</v>
      </c>
      <c r="C18" s="7">
        <v>5</v>
      </c>
      <c r="D18" s="7" t="s">
        <v>9</v>
      </c>
      <c r="E18" s="8">
        <v>0.78</v>
      </c>
      <c r="F18" s="10" t="s">
        <v>1</v>
      </c>
      <c r="G18" s="9">
        <f>E18*F5</f>
        <v>11700</v>
      </c>
      <c r="H18" s="10" t="s">
        <v>1</v>
      </c>
      <c r="I18" s="9">
        <f>G18</f>
        <v>11700</v>
      </c>
      <c r="J18" s="7">
        <v>2009</v>
      </c>
      <c r="K18" s="7">
        <v>2013</v>
      </c>
      <c r="L18" s="29">
        <v>0.8</v>
      </c>
      <c r="M18" s="30">
        <f>I18*L18</f>
        <v>9360</v>
      </c>
    </row>
    <row r="19" spans="1:13" ht="19.5" customHeight="1">
      <c r="A19" s="53" t="s">
        <v>56</v>
      </c>
      <c r="B19" s="7">
        <v>13</v>
      </c>
      <c r="C19" s="7">
        <v>4</v>
      </c>
      <c r="D19" s="7" t="s">
        <v>8</v>
      </c>
      <c r="E19" s="8">
        <v>2.89</v>
      </c>
      <c r="F19" s="10" t="s">
        <v>4</v>
      </c>
      <c r="G19" s="9">
        <f>E19*F4</f>
        <v>72250</v>
      </c>
      <c r="H19" s="31">
        <v>0.9</v>
      </c>
      <c r="I19" s="9">
        <f>G19*0.1</f>
        <v>7225</v>
      </c>
      <c r="J19" s="7">
        <v>2008</v>
      </c>
      <c r="K19" s="7">
        <v>2013</v>
      </c>
      <c r="L19" s="29">
        <v>0.85</v>
      </c>
      <c r="M19" s="30">
        <f>I19*L19</f>
        <v>6141.25</v>
      </c>
    </row>
    <row r="20" spans="1:13" ht="19.5" customHeight="1">
      <c r="A20" s="53" t="s">
        <v>56</v>
      </c>
      <c r="B20" s="7">
        <v>14</v>
      </c>
      <c r="C20" s="7">
        <v>5</v>
      </c>
      <c r="D20" s="7" t="s">
        <v>9</v>
      </c>
      <c r="E20" s="8">
        <v>0.66</v>
      </c>
      <c r="F20" s="10" t="s">
        <v>1</v>
      </c>
      <c r="G20" s="9">
        <f>E20*F5</f>
        <v>9900</v>
      </c>
      <c r="H20" s="10" t="s">
        <v>1</v>
      </c>
      <c r="I20" s="9">
        <f>G20</f>
        <v>9900</v>
      </c>
      <c r="J20" s="7">
        <v>2008</v>
      </c>
      <c r="K20" s="7">
        <v>2013</v>
      </c>
      <c r="L20" s="29">
        <v>0.6</v>
      </c>
      <c r="M20" s="30">
        <f t="shared" si="0"/>
        <v>5940</v>
      </c>
    </row>
    <row r="21" spans="1:13" ht="19.5" customHeight="1">
      <c r="A21" s="53" t="s">
        <v>56</v>
      </c>
      <c r="B21" s="7">
        <v>15</v>
      </c>
      <c r="C21" s="7">
        <v>5</v>
      </c>
      <c r="D21" s="7" t="s">
        <v>9</v>
      </c>
      <c r="E21" s="8">
        <v>1.06</v>
      </c>
      <c r="F21" s="10" t="s">
        <v>1</v>
      </c>
      <c r="G21" s="9">
        <f>E21*F5</f>
        <v>15900</v>
      </c>
      <c r="H21" s="10" t="s">
        <v>1</v>
      </c>
      <c r="I21" s="9">
        <f>G21</f>
        <v>15900</v>
      </c>
      <c r="J21" s="7">
        <v>2008</v>
      </c>
      <c r="K21" s="7">
        <v>2013</v>
      </c>
      <c r="L21" s="29">
        <v>0.6</v>
      </c>
      <c r="M21" s="30">
        <f t="shared" si="0"/>
        <v>9540</v>
      </c>
    </row>
    <row r="22" spans="1:13" ht="19.5" customHeight="1">
      <c r="A22" s="53" t="s">
        <v>56</v>
      </c>
      <c r="B22" s="7">
        <v>16</v>
      </c>
      <c r="C22" s="7">
        <v>4</v>
      </c>
      <c r="D22" s="7" t="s">
        <v>8</v>
      </c>
      <c r="E22" s="8">
        <v>0.51</v>
      </c>
      <c r="F22" s="10" t="s">
        <v>1</v>
      </c>
      <c r="G22" s="9">
        <f>E22*F4</f>
        <v>12750</v>
      </c>
      <c r="H22" s="10" t="s">
        <v>1</v>
      </c>
      <c r="I22" s="9">
        <f>G22</f>
        <v>12750</v>
      </c>
      <c r="J22" s="7">
        <v>2008</v>
      </c>
      <c r="K22" s="7">
        <v>2013</v>
      </c>
      <c r="L22" s="29">
        <v>0.85</v>
      </c>
      <c r="M22" s="30">
        <f t="shared" si="0"/>
        <v>10837.5</v>
      </c>
    </row>
    <row r="23" spans="1:13" ht="19.5" customHeight="1">
      <c r="A23" s="53" t="s">
        <v>56</v>
      </c>
      <c r="B23" s="7">
        <v>17</v>
      </c>
      <c r="C23" s="7">
        <v>5</v>
      </c>
      <c r="D23" s="7" t="s">
        <v>9</v>
      </c>
      <c r="E23" s="8">
        <v>1.27</v>
      </c>
      <c r="F23" s="10" t="s">
        <v>1</v>
      </c>
      <c r="G23" s="9">
        <f>E23*F5</f>
        <v>19050</v>
      </c>
      <c r="H23" s="10" t="s">
        <v>1</v>
      </c>
      <c r="I23" s="9">
        <f>G23</f>
        <v>19050</v>
      </c>
      <c r="J23" s="7">
        <v>2008</v>
      </c>
      <c r="K23" s="7">
        <v>2013</v>
      </c>
      <c r="L23" s="29">
        <v>0.6</v>
      </c>
      <c r="M23" s="30">
        <f t="shared" si="0"/>
        <v>11430</v>
      </c>
    </row>
    <row r="24" spans="2:13" ht="19.5" customHeight="1" thickBot="1">
      <c r="B24" s="23"/>
      <c r="C24" s="23"/>
      <c r="D24" s="23"/>
      <c r="E24" s="24"/>
      <c r="F24" s="23"/>
      <c r="G24" s="23"/>
      <c r="H24" s="23"/>
      <c r="I24" s="25"/>
      <c r="J24" s="23"/>
      <c r="K24" s="23"/>
      <c r="L24" s="26"/>
      <c r="M24" s="27"/>
    </row>
    <row r="25" spans="2:13" ht="19.5" customHeight="1" thickBot="1">
      <c r="B25" s="89" t="s">
        <v>0</v>
      </c>
      <c r="C25" s="90"/>
      <c r="D25" s="13"/>
      <c r="E25" s="14">
        <f>SUM(E7:E24)</f>
        <v>19.209999999999997</v>
      </c>
      <c r="F25" s="15"/>
      <c r="G25" s="16">
        <f>SUM(G7:G24)</f>
        <v>401950</v>
      </c>
      <c r="H25" s="15"/>
      <c r="I25" s="55">
        <f>SUM(I7:I24)</f>
        <v>237475</v>
      </c>
      <c r="J25" s="88"/>
      <c r="K25" s="88"/>
      <c r="L25" s="88"/>
      <c r="M25" s="56">
        <f>SUM(M7:M24)</f>
        <v>178281.25</v>
      </c>
    </row>
    <row r="26" spans="9:13" ht="19.5" customHeight="1">
      <c r="I26" s="99" t="s">
        <v>41</v>
      </c>
      <c r="J26" s="100"/>
      <c r="K26" s="100"/>
      <c r="L26" s="101"/>
      <c r="M26" s="82">
        <v>0.67</v>
      </c>
    </row>
    <row r="27" ht="13.5" thickBot="1"/>
    <row r="28" spans="9:13" ht="19.5" customHeight="1" thickBot="1">
      <c r="I28" s="91" t="s">
        <v>53</v>
      </c>
      <c r="J28" s="92"/>
      <c r="K28" s="92"/>
      <c r="L28" s="93"/>
      <c r="M28" s="74">
        <f>I25</f>
        <v>237475</v>
      </c>
    </row>
    <row r="29" spans="9:13" ht="19.5" customHeight="1" thickBot="1">
      <c r="I29" s="95" t="s">
        <v>6</v>
      </c>
      <c r="J29" s="96"/>
      <c r="K29" s="96"/>
      <c r="L29" s="96"/>
      <c r="M29" s="28">
        <f>M25*M26</f>
        <v>119448.4375</v>
      </c>
    </row>
  </sheetData>
  <sheetProtection/>
  <mergeCells count="8">
    <mergeCell ref="I29:L29"/>
    <mergeCell ref="I28:L28"/>
    <mergeCell ref="D1:M1"/>
    <mergeCell ref="B4:E4"/>
    <mergeCell ref="B5:E5"/>
    <mergeCell ref="B25:C25"/>
    <mergeCell ref="J25:L25"/>
    <mergeCell ref="I26:L26"/>
  </mergeCells>
  <printOptions/>
  <pageMargins left="0.7" right="0.7" top="0.75" bottom="0.75" header="0.3" footer="0.3"/>
  <pageSetup fitToHeight="1" fitToWidth="1" horizontalDpi="600" verticalDpi="600" orientation="landscape" scale="94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girmag</dc:creator>
  <cp:keywords/>
  <dc:description/>
  <cp:lastModifiedBy>Thiboutot, Julie (BMMB)</cp:lastModifiedBy>
  <cp:lastPrinted>2017-05-16T15:43:28Z</cp:lastPrinted>
  <dcterms:created xsi:type="dcterms:W3CDTF">2014-05-13T14:17:11Z</dcterms:created>
  <dcterms:modified xsi:type="dcterms:W3CDTF">2017-06-01T19:32:03Z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